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QAR\AQAR 22-23\AQAR Final 12122023\C5\m5_1_1\"/>
    </mc:Choice>
  </mc:AlternateContent>
  <xr:revisionPtr revIDLastSave="0" documentId="8_{511E2709-212F-40B0-A581-305621B552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Q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8" i="2"/>
  <c r="F15" i="2"/>
  <c r="F14" i="2"/>
  <c r="D31" i="2"/>
  <c r="D30" i="2"/>
  <c r="D29" i="2"/>
  <c r="D28" i="2"/>
  <c r="F27" i="2"/>
  <c r="D26" i="2"/>
  <c r="F25" i="2"/>
  <c r="D24" i="2"/>
  <c r="D23" i="2"/>
  <c r="D22" i="2"/>
  <c r="D21" i="2"/>
  <c r="F20" i="2"/>
  <c r="F17" i="2"/>
  <c r="F16" i="2"/>
  <c r="F13" i="2"/>
  <c r="F12" i="2"/>
  <c r="F11" i="2"/>
  <c r="F10" i="2"/>
  <c r="F9" i="2"/>
  <c r="F8" i="2"/>
  <c r="D7" i="2"/>
  <c r="D6" i="2"/>
  <c r="D5" i="2"/>
  <c r="D4" i="2"/>
</calcChain>
</file>

<file path=xl/sharedStrings.xml><?xml version="1.0" encoding="utf-8"?>
<sst xmlns="http://schemas.openxmlformats.org/spreadsheetml/2006/main" count="98" uniqueCount="40">
  <si>
    <t xml:space="preserve">5.1.1 Total number of students benefited by scholarships and free ships provided by the institution, Government and non-government agencies (NGOs) during the year (other than the students receiving scholarships under the government schemes for reserved categories) 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</si>
  <si>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</si>
  <si>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</si>
  <si>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</si>
  <si>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</si>
  <si>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Number of students benefited by  the non-government agencies (NGOs) and amount</t>
  </si>
  <si>
    <t>Link to relevant document</t>
  </si>
  <si>
    <t>Number of students</t>
  </si>
  <si>
    <t>Amount</t>
  </si>
  <si>
    <t>Name of the NGO/agency</t>
  </si>
  <si>
    <t>JRF</t>
  </si>
  <si>
    <t>SRF</t>
  </si>
  <si>
    <t>Integrated Ph.D. Fellowship</t>
  </si>
  <si>
    <t>Ph.D (DAE Salary)</t>
  </si>
  <si>
    <t>Junior Resident - I</t>
  </si>
  <si>
    <t>Junior Resident - II</t>
  </si>
  <si>
    <t>Junior Resident - III</t>
  </si>
  <si>
    <t>Senior Resident - I</t>
  </si>
  <si>
    <t>Senior Resident - II</t>
  </si>
  <si>
    <t>Senior Resident - III</t>
  </si>
  <si>
    <t>PG Students (Clinical Research 2nd Year)</t>
  </si>
  <si>
    <t>PG Students (NMMIT 1st year)</t>
  </si>
  <si>
    <t>PG Students (NMMIT 2nd year)</t>
  </si>
  <si>
    <t>PG Students (OT 1st year)</t>
  </si>
  <si>
    <t>PG Students (Public Health in Epidemiology)</t>
  </si>
  <si>
    <t>(5YR Int.M.Sc.)         DISHA</t>
  </si>
  <si>
    <t>(5YR Int.M.Sc.)         INSPIRE</t>
  </si>
  <si>
    <t>(5YR Int.M.Sc.)         KVPY  (1, 2, 3 Year)</t>
  </si>
  <si>
    <t>(5YR Int.M.Sc.)         KVPY  (4,5 Year)</t>
  </si>
  <si>
    <t>M.Sc. (Hospital Radiopharmacy)</t>
  </si>
  <si>
    <t>M.Sc. DISHA</t>
  </si>
  <si>
    <t>Diploma in Radiological Physics (Dip.RP)</t>
  </si>
  <si>
    <t>M.Tech  (1st Year)(Institute Stipend)</t>
  </si>
  <si>
    <t>M.Tech  (2nd, 3rd Year) (DAE Salary)</t>
  </si>
  <si>
    <t>PGD (Institute Stipend)</t>
  </si>
  <si>
    <t>M.Sc (Engg) (DAE Salary)</t>
  </si>
  <si>
    <t>2022-23</t>
  </si>
  <si>
    <t>PG Students (Clinical Research 1st Year)</t>
  </si>
  <si>
    <t>PG Students (OT 2nd year)</t>
  </si>
  <si>
    <t>www.hbni.ac.in/aqar/2023/C5/m5_1_1/supporting_document_5_1_1.pdf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</si>
</sst>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2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4" applyFill="1" applyBorder="1" applyAlignment="1">
      <alignment horizontal="center" vertical="center"/>
    </xf>
    <xf numFmtId="0" fontId="2" fillId="0" borderId="1" xfId="5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3" applyFont="1" applyFill="1" applyBorder="1" applyAlignment="1">
      <alignment vertical="center"/>
    </xf>
    <xf numFmtId="0" fontId="1" fillId="0" borderId="1" xfId="1" applyBorder="1"/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2" fillId="0" borderId="1" xfId="3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2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Bad" xfId="2" builtinId="27"/>
    <cellStyle name="Bad 2" xfId="5" xr:uid="{00000000-0005-0000-0000-000001000000}"/>
    <cellStyle name="Hyperlink" xfId="4" builtinId="8"/>
    <cellStyle name="Neutral" xfId="3" builtinId="28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bni.ac.in/aqar/2023/C5/m5_1_1/supporting_document_5_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F8" sqref="F8"/>
    </sheetView>
  </sheetViews>
  <sheetFormatPr defaultRowHeight="15" x14ac:dyDescent="0.25"/>
  <cols>
    <col min="2" max="2" width="49.42578125" bestFit="1" customWidth="1"/>
    <col min="3" max="3" width="19.140625" customWidth="1"/>
    <col min="4" max="4" width="20.28515625" customWidth="1"/>
    <col min="5" max="5" width="20" customWidth="1"/>
    <col min="6" max="6" width="27.85546875" customWidth="1"/>
    <col min="7" max="7" width="17" customWidth="1"/>
    <col min="8" max="8" width="8.140625" bestFit="1" customWidth="1"/>
    <col min="9" max="9" width="24.140625" bestFit="1" customWidth="1"/>
    <col min="10" max="10" width="67.140625" bestFit="1" customWidth="1"/>
  </cols>
  <sheetData>
    <row r="1" spans="1:10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1" t="s">
        <v>1</v>
      </c>
      <c r="B2" s="21" t="s">
        <v>2</v>
      </c>
      <c r="C2" s="23" t="s">
        <v>3</v>
      </c>
      <c r="D2" s="24"/>
      <c r="E2" s="23" t="s">
        <v>4</v>
      </c>
      <c r="F2" s="24"/>
      <c r="G2" s="23" t="s">
        <v>5</v>
      </c>
      <c r="H2" s="25"/>
      <c r="I2" s="24"/>
      <c r="J2" s="1" t="s">
        <v>6</v>
      </c>
    </row>
    <row r="3" spans="1:10" ht="30" x14ac:dyDescent="0.25">
      <c r="A3" s="22"/>
      <c r="B3" s="22"/>
      <c r="C3" s="2" t="s">
        <v>7</v>
      </c>
      <c r="D3" s="3" t="s">
        <v>8</v>
      </c>
      <c r="E3" s="2" t="s">
        <v>7</v>
      </c>
      <c r="F3" s="3" t="s">
        <v>8</v>
      </c>
      <c r="G3" s="2" t="s">
        <v>7</v>
      </c>
      <c r="H3" s="3" t="s">
        <v>8</v>
      </c>
      <c r="I3" s="2" t="s">
        <v>9</v>
      </c>
      <c r="J3" s="4"/>
    </row>
    <row r="4" spans="1:10" x14ac:dyDescent="0.25">
      <c r="A4" s="5" t="s">
        <v>36</v>
      </c>
      <c r="B4" s="6" t="s">
        <v>10</v>
      </c>
      <c r="C4" s="14">
        <v>489</v>
      </c>
      <c r="D4" s="5">
        <f>412000 *C4</f>
        <v>201468000</v>
      </c>
      <c r="E4" s="7"/>
      <c r="F4" s="7"/>
      <c r="G4" s="7"/>
      <c r="H4" s="7"/>
      <c r="I4" s="7"/>
      <c r="J4" s="8" t="s">
        <v>39</v>
      </c>
    </row>
    <row r="5" spans="1:10" x14ac:dyDescent="0.25">
      <c r="A5" s="5" t="s">
        <v>36</v>
      </c>
      <c r="B5" s="6" t="s">
        <v>11</v>
      </c>
      <c r="C5" s="14">
        <v>423</v>
      </c>
      <c r="D5" s="5">
        <f>460000*C5</f>
        <v>194580000</v>
      </c>
      <c r="E5" s="7"/>
      <c r="F5" s="7"/>
      <c r="G5" s="7"/>
      <c r="H5" s="7"/>
      <c r="I5" s="7"/>
      <c r="J5" s="8" t="s">
        <v>39</v>
      </c>
    </row>
    <row r="6" spans="1:10" x14ac:dyDescent="0.25">
      <c r="A6" s="5" t="s">
        <v>36</v>
      </c>
      <c r="B6" s="9" t="s">
        <v>12</v>
      </c>
      <c r="C6" s="14">
        <v>38</v>
      </c>
      <c r="D6" s="5">
        <f xml:space="preserve"> 277000*C6</f>
        <v>10526000</v>
      </c>
      <c r="E6" s="14"/>
      <c r="F6" s="7"/>
      <c r="G6" s="7"/>
      <c r="H6" s="7"/>
      <c r="I6" s="7"/>
      <c r="J6" s="8" t="s">
        <v>39</v>
      </c>
    </row>
    <row r="7" spans="1:10" x14ac:dyDescent="0.25">
      <c r="A7" s="5" t="s">
        <v>36</v>
      </c>
      <c r="B7" s="9" t="s">
        <v>13</v>
      </c>
      <c r="C7" s="14">
        <v>653</v>
      </c>
      <c r="D7" s="5">
        <f>812400*C7</f>
        <v>530497200</v>
      </c>
      <c r="E7" s="18"/>
      <c r="F7" s="10"/>
      <c r="G7" s="7"/>
      <c r="H7" s="7"/>
      <c r="I7" s="7"/>
      <c r="J7" s="8" t="s">
        <v>39</v>
      </c>
    </row>
    <row r="8" spans="1:10" ht="59.25" customHeight="1" x14ac:dyDescent="0.25">
      <c r="A8" s="5" t="s">
        <v>36</v>
      </c>
      <c r="B8" s="9" t="s">
        <v>14</v>
      </c>
      <c r="C8" s="14"/>
      <c r="D8" s="5"/>
      <c r="E8" s="19">
        <v>97</v>
      </c>
      <c r="F8" s="10">
        <f>1008000*E8</f>
        <v>97776000</v>
      </c>
      <c r="G8" s="7"/>
      <c r="H8" s="7"/>
      <c r="I8" s="7"/>
      <c r="J8" s="8" t="s">
        <v>39</v>
      </c>
    </row>
    <row r="9" spans="1:10" x14ac:dyDescent="0.25">
      <c r="A9" s="5" t="s">
        <v>36</v>
      </c>
      <c r="B9" s="9" t="s">
        <v>15</v>
      </c>
      <c r="C9" s="14"/>
      <c r="D9" s="5"/>
      <c r="E9" s="19">
        <v>98</v>
      </c>
      <c r="F9" s="10">
        <f>1032000*E9</f>
        <v>101136000</v>
      </c>
      <c r="G9" s="7"/>
      <c r="H9" s="7"/>
      <c r="I9" s="7"/>
      <c r="J9" s="8" t="s">
        <v>39</v>
      </c>
    </row>
    <row r="10" spans="1:10" x14ac:dyDescent="0.25">
      <c r="A10" s="5" t="s">
        <v>36</v>
      </c>
      <c r="B10" s="9" t="s">
        <v>16</v>
      </c>
      <c r="C10" s="14"/>
      <c r="D10" s="5"/>
      <c r="E10" s="19">
        <v>171</v>
      </c>
      <c r="F10" s="10">
        <f>1068000*E10</f>
        <v>182628000</v>
      </c>
      <c r="G10" s="7"/>
      <c r="H10" s="7"/>
      <c r="I10" s="7"/>
      <c r="J10" s="8" t="s">
        <v>39</v>
      </c>
    </row>
    <row r="11" spans="1:10" x14ac:dyDescent="0.25">
      <c r="A11" s="5" t="s">
        <v>36</v>
      </c>
      <c r="B11" s="9" t="s">
        <v>17</v>
      </c>
      <c r="C11" s="14"/>
      <c r="D11" s="5"/>
      <c r="E11" s="19">
        <v>91</v>
      </c>
      <c r="F11" s="10">
        <f>1212000*E11</f>
        <v>110292000</v>
      </c>
      <c r="G11" s="7"/>
      <c r="H11" s="7"/>
      <c r="I11" s="7"/>
      <c r="J11" s="8" t="s">
        <v>39</v>
      </c>
    </row>
    <row r="12" spans="1:10" x14ac:dyDescent="0.25">
      <c r="A12" s="5" t="s">
        <v>36</v>
      </c>
      <c r="B12" s="9" t="s">
        <v>18</v>
      </c>
      <c r="C12" s="14"/>
      <c r="D12" s="5"/>
      <c r="E12" s="19">
        <v>45</v>
      </c>
      <c r="F12" s="10">
        <f>1236000*E12</f>
        <v>55620000</v>
      </c>
      <c r="G12" s="7"/>
      <c r="H12" s="7"/>
      <c r="I12" s="7"/>
      <c r="J12" s="8" t="s">
        <v>39</v>
      </c>
    </row>
    <row r="13" spans="1:10" x14ac:dyDescent="0.25">
      <c r="A13" s="5" t="s">
        <v>36</v>
      </c>
      <c r="B13" s="9" t="s">
        <v>19</v>
      </c>
      <c r="C13" s="14"/>
      <c r="D13" s="5"/>
      <c r="E13" s="19">
        <v>122</v>
      </c>
      <c r="F13" s="10">
        <f>1272000*E13</f>
        <v>155184000</v>
      </c>
      <c r="G13" s="7"/>
      <c r="H13" s="7"/>
      <c r="I13" s="7"/>
      <c r="J13" s="8" t="s">
        <v>39</v>
      </c>
    </row>
    <row r="14" spans="1:10" x14ac:dyDescent="0.25">
      <c r="A14" s="5" t="s">
        <v>36</v>
      </c>
      <c r="B14" s="9" t="s">
        <v>37</v>
      </c>
      <c r="C14" s="14"/>
      <c r="D14" s="5"/>
      <c r="E14" s="19">
        <v>20</v>
      </c>
      <c r="F14" s="10">
        <f>144000*E14</f>
        <v>2880000</v>
      </c>
      <c r="G14" s="7"/>
      <c r="H14" s="7"/>
      <c r="I14" s="7"/>
      <c r="J14" s="8" t="s">
        <v>39</v>
      </c>
    </row>
    <row r="15" spans="1:10" x14ac:dyDescent="0.25">
      <c r="A15" s="5" t="s">
        <v>36</v>
      </c>
      <c r="B15" s="9" t="s">
        <v>20</v>
      </c>
      <c r="C15" s="14"/>
      <c r="D15" s="5"/>
      <c r="E15" s="19">
        <v>20</v>
      </c>
      <c r="F15" s="10">
        <f>180000*E15</f>
        <v>3600000</v>
      </c>
      <c r="G15" s="7"/>
      <c r="H15" s="7"/>
      <c r="I15" s="7"/>
      <c r="J15" s="8" t="s">
        <v>39</v>
      </c>
    </row>
    <row r="16" spans="1:10" x14ac:dyDescent="0.25">
      <c r="A16" s="5" t="s">
        <v>36</v>
      </c>
      <c r="B16" s="9" t="s">
        <v>21</v>
      </c>
      <c r="C16" s="14"/>
      <c r="D16" s="5"/>
      <c r="E16" s="19">
        <v>20</v>
      </c>
      <c r="F16" s="10">
        <f>144000*E16</f>
        <v>2880000</v>
      </c>
      <c r="G16" s="7"/>
      <c r="H16" s="7"/>
      <c r="I16" s="7"/>
      <c r="J16" s="8" t="s">
        <v>39</v>
      </c>
    </row>
    <row r="17" spans="1:10" x14ac:dyDescent="0.25">
      <c r="A17" s="5" t="s">
        <v>36</v>
      </c>
      <c r="B17" s="9" t="s">
        <v>22</v>
      </c>
      <c r="C17" s="14"/>
      <c r="D17" s="5"/>
      <c r="E17" s="19">
        <v>24</v>
      </c>
      <c r="F17" s="10">
        <f>180000*E17</f>
        <v>4320000</v>
      </c>
      <c r="G17" s="7"/>
      <c r="H17" s="7"/>
      <c r="I17" s="7"/>
      <c r="J17" s="8" t="s">
        <v>39</v>
      </c>
    </row>
    <row r="18" spans="1:10" x14ac:dyDescent="0.25">
      <c r="A18" s="5" t="s">
        <v>36</v>
      </c>
      <c r="B18" s="9" t="s">
        <v>23</v>
      </c>
      <c r="C18" s="14"/>
      <c r="D18" s="5"/>
      <c r="E18" s="19">
        <v>10</v>
      </c>
      <c r="F18" s="10">
        <f>144000*E18</f>
        <v>1440000</v>
      </c>
      <c r="G18" s="7"/>
      <c r="H18" s="7"/>
      <c r="I18" s="7"/>
      <c r="J18" s="8" t="s">
        <v>39</v>
      </c>
    </row>
    <row r="19" spans="1:10" x14ac:dyDescent="0.25">
      <c r="A19" s="5" t="s">
        <v>36</v>
      </c>
      <c r="B19" s="9" t="s">
        <v>38</v>
      </c>
      <c r="C19" s="14"/>
      <c r="D19" s="5"/>
      <c r="E19" s="19">
        <v>4</v>
      </c>
      <c r="F19" s="10">
        <f>180000*E19</f>
        <v>720000</v>
      </c>
      <c r="G19" s="7"/>
      <c r="H19" s="7"/>
      <c r="I19" s="7"/>
      <c r="J19" s="8" t="s">
        <v>39</v>
      </c>
    </row>
    <row r="20" spans="1:10" x14ac:dyDescent="0.25">
      <c r="A20" s="5" t="s">
        <v>36</v>
      </c>
      <c r="B20" s="9" t="s">
        <v>24</v>
      </c>
      <c r="C20" s="15"/>
      <c r="D20" s="11"/>
      <c r="E20" s="15">
        <v>11</v>
      </c>
      <c r="F20" s="10">
        <f>144000*E20</f>
        <v>1584000</v>
      </c>
      <c r="G20" s="7"/>
      <c r="H20" s="7"/>
      <c r="I20" s="7"/>
      <c r="J20" s="8" t="s">
        <v>39</v>
      </c>
    </row>
    <row r="21" spans="1:10" x14ac:dyDescent="0.25">
      <c r="A21" s="5" t="s">
        <v>36</v>
      </c>
      <c r="B21" s="13" t="s">
        <v>25</v>
      </c>
      <c r="C21" s="16">
        <v>715</v>
      </c>
      <c r="D21" s="13">
        <f>80000*C21</f>
        <v>57200000</v>
      </c>
      <c r="E21" s="16"/>
      <c r="F21" s="13"/>
      <c r="G21" s="13"/>
      <c r="H21" s="13"/>
      <c r="I21" s="13"/>
      <c r="J21" s="8" t="s">
        <v>39</v>
      </c>
    </row>
    <row r="22" spans="1:10" x14ac:dyDescent="0.25">
      <c r="A22" s="5" t="s">
        <v>36</v>
      </c>
      <c r="B22" s="13" t="s">
        <v>26</v>
      </c>
      <c r="C22" s="16">
        <v>169</v>
      </c>
      <c r="D22" s="13">
        <f>80000*C22</f>
        <v>13520000</v>
      </c>
      <c r="E22" s="16"/>
      <c r="F22" s="13"/>
      <c r="G22" s="13"/>
      <c r="H22" s="13"/>
      <c r="I22" s="13"/>
      <c r="J22" s="8" t="s">
        <v>39</v>
      </c>
    </row>
    <row r="23" spans="1:10" x14ac:dyDescent="0.25">
      <c r="A23" s="5" t="s">
        <v>36</v>
      </c>
      <c r="B23" s="13" t="s">
        <v>27</v>
      </c>
      <c r="C23" s="16">
        <v>1</v>
      </c>
      <c r="D23" s="13">
        <f>80000*C23</f>
        <v>80000</v>
      </c>
      <c r="E23" s="16"/>
      <c r="F23" s="13"/>
      <c r="G23" s="13"/>
      <c r="H23" s="13"/>
      <c r="I23" s="13"/>
      <c r="J23" s="8" t="s">
        <v>39</v>
      </c>
    </row>
    <row r="24" spans="1:10" x14ac:dyDescent="0.25">
      <c r="A24" s="5" t="s">
        <v>36</v>
      </c>
      <c r="B24" s="13" t="s">
        <v>28</v>
      </c>
      <c r="C24" s="16">
        <v>12</v>
      </c>
      <c r="D24" s="13">
        <f>112000*C24</f>
        <v>1344000</v>
      </c>
      <c r="E24" s="16"/>
      <c r="F24" s="13"/>
      <c r="G24" s="13"/>
      <c r="H24" s="13"/>
      <c r="I24" s="13"/>
      <c r="J24" s="8" t="s">
        <v>39</v>
      </c>
    </row>
    <row r="25" spans="1:10" x14ac:dyDescent="0.25">
      <c r="A25" s="5" t="s">
        <v>36</v>
      </c>
      <c r="B25" s="9" t="s">
        <v>29</v>
      </c>
      <c r="C25" s="14"/>
      <c r="D25" s="5"/>
      <c r="E25" s="19">
        <v>18</v>
      </c>
      <c r="F25" s="10">
        <f>180000*E25</f>
        <v>3240000</v>
      </c>
      <c r="G25" s="7"/>
      <c r="H25" s="7"/>
      <c r="I25" s="7"/>
      <c r="J25" s="8" t="s">
        <v>39</v>
      </c>
    </row>
    <row r="26" spans="1:10" x14ac:dyDescent="0.25">
      <c r="A26" s="5" t="s">
        <v>36</v>
      </c>
      <c r="B26" s="12" t="s">
        <v>30</v>
      </c>
      <c r="C26" s="17">
        <v>47</v>
      </c>
      <c r="D26" s="12">
        <f>80000*C26</f>
        <v>3760000</v>
      </c>
      <c r="E26" s="17"/>
      <c r="F26" s="12"/>
      <c r="G26" s="12"/>
      <c r="H26" s="12"/>
      <c r="I26" s="12"/>
      <c r="J26" s="8" t="s">
        <v>39</v>
      </c>
    </row>
    <row r="27" spans="1:10" x14ac:dyDescent="0.25">
      <c r="A27" s="5" t="s">
        <v>36</v>
      </c>
      <c r="B27" s="9" t="s">
        <v>31</v>
      </c>
      <c r="C27" s="14"/>
      <c r="D27" s="5"/>
      <c r="E27" s="19">
        <v>50</v>
      </c>
      <c r="F27" s="10">
        <f>300000*E27</f>
        <v>15000000</v>
      </c>
      <c r="G27" s="7"/>
      <c r="H27" s="7"/>
      <c r="I27" s="7"/>
      <c r="J27" s="8" t="s">
        <v>39</v>
      </c>
    </row>
    <row r="28" spans="1:10" x14ac:dyDescent="0.25">
      <c r="A28" s="5" t="s">
        <v>36</v>
      </c>
      <c r="B28" s="9" t="s">
        <v>32</v>
      </c>
      <c r="C28" s="14">
        <v>131</v>
      </c>
      <c r="D28" s="5">
        <f>430000*C28</f>
        <v>56330000</v>
      </c>
      <c r="E28" s="14"/>
      <c r="F28" s="10"/>
      <c r="G28" s="7"/>
      <c r="H28" s="7"/>
      <c r="I28" s="7"/>
      <c r="J28" s="8" t="s">
        <v>39</v>
      </c>
    </row>
    <row r="29" spans="1:10" x14ac:dyDescent="0.25">
      <c r="A29" s="5" t="s">
        <v>36</v>
      </c>
      <c r="B29" s="9" t="s">
        <v>33</v>
      </c>
      <c r="C29" s="14">
        <v>427</v>
      </c>
      <c r="D29" s="5">
        <f>619200*C29</f>
        <v>264398400</v>
      </c>
      <c r="E29" s="7"/>
      <c r="F29" s="10"/>
      <c r="G29" s="7"/>
      <c r="H29" s="7"/>
      <c r="I29" s="7"/>
      <c r="J29" s="8" t="s">
        <v>39</v>
      </c>
    </row>
    <row r="30" spans="1:10" x14ac:dyDescent="0.25">
      <c r="A30" s="5" t="s">
        <v>36</v>
      </c>
      <c r="B30" s="9" t="s">
        <v>34</v>
      </c>
      <c r="C30" s="14">
        <v>133</v>
      </c>
      <c r="D30" s="5">
        <f>430000*C30</f>
        <v>57190000</v>
      </c>
      <c r="E30" s="7"/>
      <c r="F30" s="7"/>
      <c r="G30" s="7"/>
      <c r="H30" s="7"/>
      <c r="I30" s="7"/>
      <c r="J30" s="8" t="s">
        <v>39</v>
      </c>
    </row>
    <row r="31" spans="1:10" x14ac:dyDescent="0.25">
      <c r="A31" s="5" t="s">
        <v>36</v>
      </c>
      <c r="B31" s="6" t="s">
        <v>35</v>
      </c>
      <c r="C31" s="14">
        <v>2</v>
      </c>
      <c r="D31" s="5">
        <f>673200*C31</f>
        <v>1346400</v>
      </c>
      <c r="E31" s="7"/>
      <c r="F31" s="7"/>
      <c r="G31" s="7"/>
      <c r="H31" s="7"/>
      <c r="I31" s="7"/>
      <c r="J31" s="8" t="s">
        <v>39</v>
      </c>
    </row>
  </sheetData>
  <mergeCells count="6">
    <mergeCell ref="A1:J1"/>
    <mergeCell ref="A2:A3"/>
    <mergeCell ref="B2:B3"/>
    <mergeCell ref="C2:D2"/>
    <mergeCell ref="E2:F2"/>
    <mergeCell ref="G2:I2"/>
  </mergeCells>
  <hyperlinks>
    <hyperlink ref="J4:J31" r:id="rId1" display="www.hbni.ac.in/aqar/2023/C5/m5_1_1/supporting_document_5_1_1.pdf" xr:uid="{71A2572F-BB23-4AF0-BEC3-CEDC7E77E4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AQAR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</dc:creator>
  <cp:lastModifiedBy>Admin</cp:lastModifiedBy>
  <dcterms:created xsi:type="dcterms:W3CDTF">2022-11-17T06:58:45Z</dcterms:created>
  <dcterms:modified xsi:type="dcterms:W3CDTF">2024-02-13T06:48:59Z</dcterms:modified>
</cp:coreProperties>
</file>